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tradas" sheetId="1" state="visible" r:id="rId1"/>
    <sheet xmlns:r="http://schemas.openxmlformats.org/officeDocument/2006/relationships" name="Cálculo" sheetId="2" state="visible" r:id="rId2"/>
    <sheet xmlns:r="http://schemas.openxmlformats.org/officeDocument/2006/relationships" name="Not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CLP&quot; #,##0"/>
  </numFmts>
  <fonts count="5">
    <font>
      <name val="Calibri"/>
      <family val="2"/>
      <color theme="1"/>
      <sz val="11"/>
      <scheme val="minor"/>
    </font>
    <font/>
    <font>
      <b val="1"/>
      <sz val="14"/>
    </font>
    <font>
      <b val="1"/>
      <sz val="12"/>
    </font>
    <font>
      <b val="1"/>
    </font>
  </fonts>
  <fills count="3">
    <fill>
      <patternFill/>
    </fill>
    <fill>
      <patternFill patternType="gray125"/>
    </fill>
    <fill>
      <patternFill patternType="solid">
        <fgColor rgb="00F4B183"/>
      </patternFill>
    </fill>
  </fills>
  <borders count="3">
    <border>
      <left/>
      <right/>
      <top/>
      <bottom/>
      <diagonal/>
    </border>
    <border/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3">
    <xf numFmtId="0" fontId="0" fillId="0" borderId="0"/>
    <xf numFmtId="164" fontId="1" fillId="0" borderId="1"/>
    <xf numFmtId="10" fontId="1" fillId="0" borderId="1"/>
  </cellStyleXfs>
  <cellXfs count="17">
    <xf numFmtId="0" fontId="0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164" fontId="1" fillId="0" borderId="1" pivotButton="0" quotePrefix="0" xfId="1"/>
    <xf numFmtId="10" fontId="1" fillId="0" borderId="1" pivotButton="0" quotePrefix="0" xfId="2"/>
    <xf numFmtId="0" fontId="4" fillId="2" borderId="0" pivotButton="0" quotePrefix="0" xfId="0"/>
    <xf numFmtId="0" fontId="3" fillId="2" borderId="2" applyAlignment="1" pivotButton="0" quotePrefix="0" xfId="0">
      <alignment horizontal="center"/>
    </xf>
    <xf numFmtId="0" fontId="4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left"/>
    </xf>
    <xf numFmtId="164" fontId="0" fillId="0" borderId="2" applyAlignment="1" pivotButton="0" quotePrefix="0" xfId="0">
      <alignment horizontal="right"/>
    </xf>
    <xf numFmtId="0" fontId="0" fillId="0" borderId="2" applyAlignment="1" pivotButton="0" quotePrefix="0" xfId="0">
      <alignment horizontal="right"/>
    </xf>
    <xf numFmtId="164" fontId="1" fillId="0" borderId="2" applyAlignment="1" pivotButton="0" quotePrefix="0" xfId="1">
      <alignment horizontal="right"/>
    </xf>
    <xf numFmtId="10" fontId="0" fillId="0" borderId="2" applyAlignment="1" pivotButton="0" quotePrefix="0" xfId="0">
      <alignment horizontal="right"/>
    </xf>
    <xf numFmtId="0" fontId="3" fillId="0" borderId="0" pivotButton="0" quotePrefix="0" xfId="0"/>
    <xf numFmtId="164" fontId="3" fillId="0" borderId="1" pivotButton="0" quotePrefix="0" xfId="1"/>
    <xf numFmtId="0" fontId="0" fillId="0" borderId="0" applyAlignment="1" pivotButton="0" quotePrefix="0" xfId="0">
      <alignment vertical="top" wrapText="1"/>
    </xf>
  </cellXfs>
  <cellStyles count="3">
    <cellStyle name="Normal" xfId="0" builtinId="0" hidden="0"/>
    <cellStyle name="currency" xfId="1" hidden="0"/>
    <cellStyle name="percent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28" customWidth="1" min="3" max="3"/>
    <col width="18" customWidth="1" min="4" max="4"/>
    <col width="28" customWidth="1" min="5" max="5"/>
    <col width="18" customWidth="1" min="6" max="6"/>
  </cols>
  <sheetData>
    <row r="1">
      <c r="A1" s="1" t="inlineStr">
        <is>
          <t>Calculadora de Finiquito (Referencial) - Chile (CLP)</t>
        </is>
      </c>
    </row>
    <row r="2">
      <c r="A2" s="2" t="inlineStr">
        <is>
          <t>Datos del Trabajador</t>
        </is>
      </c>
      <c r="B2" s="2" t="inlineStr"/>
      <c r="C2" s="2" t="inlineStr"/>
      <c r="D2" s="2" t="inlineStr"/>
      <c r="E2" s="2" t="inlineStr"/>
      <c r="F2" s="2" t="inlineStr"/>
    </row>
    <row r="3">
      <c r="A3" s="3" t="inlineStr">
        <is>
          <t>Fecha de inicio</t>
        </is>
      </c>
      <c r="C3" s="3" t="inlineStr">
        <is>
          <t>Fecha de término</t>
        </is>
      </c>
      <c r="E3" s="3" t="inlineStr">
        <is>
          <t>Días trabajados del mes</t>
        </is>
      </c>
      <c r="F3" t="n">
        <v>0</v>
      </c>
    </row>
    <row r="4">
      <c r="A4" t="inlineStr"/>
      <c r="B4" t="inlineStr"/>
      <c r="C4" t="inlineStr"/>
      <c r="D4" t="inlineStr"/>
      <c r="E4" t="inlineStr"/>
      <c r="F4" t="inlineStr"/>
    </row>
    <row r="5">
      <c r="A5" s="3" t="inlineStr">
        <is>
          <t>Sueldo mensual imponible</t>
        </is>
      </c>
      <c r="B5" s="4" t="n">
        <v>0</v>
      </c>
      <c r="C5" s="3" t="inlineStr">
        <is>
          <t>Vacaciones pendientes (días)</t>
        </is>
      </c>
      <c r="D5" t="n">
        <v>0</v>
      </c>
      <c r="E5" s="3" t="inlineStr">
        <is>
          <t>Otros haberes imponibles (opc.)</t>
        </is>
      </c>
      <c r="F5" s="4" t="n">
        <v>0</v>
      </c>
    </row>
    <row r="6">
      <c r="A6" t="inlineStr"/>
      <c r="B6" t="inlineStr"/>
      <c r="C6" t="inlineStr"/>
      <c r="D6" t="inlineStr"/>
      <c r="E6" t="inlineStr"/>
      <c r="F6" t="inlineStr"/>
    </row>
    <row r="7">
      <c r="A7" s="3" t="inlineStr">
        <is>
          <t>¿Aplica Indemnización por Años de Servicio?</t>
        </is>
      </c>
      <c r="B7" t="inlineStr">
        <is>
          <t>Sí</t>
        </is>
      </c>
      <c r="C7" s="3" t="inlineStr">
        <is>
          <t>¿Sin aviso previo (sustitutiva)?</t>
        </is>
      </c>
      <c r="D7" t="inlineStr">
        <is>
          <t>No</t>
        </is>
      </c>
      <c r="E7" s="3" t="inlineStr">
        <is>
          <t>Años de servicio (tope 11)</t>
        </is>
      </c>
    </row>
    <row r="8">
      <c r="A8" s="2" t="inlineStr"/>
      <c r="B8" s="2" t="inlineStr"/>
      <c r="C8" s="2" t="inlineStr"/>
      <c r="D8" s="2" t="inlineStr"/>
      <c r="E8" s="2" t="inlineStr"/>
      <c r="F8" s="2" t="inlineStr"/>
    </row>
    <row r="9">
      <c r="A9" s="3" t="inlineStr">
        <is>
          <t>Tasas (para descuentos sobre imponible)</t>
        </is>
      </c>
      <c r="B9" s="5" t="n">
        <v>0.1145</v>
      </c>
      <c r="C9" t="inlineStr"/>
      <c r="D9" s="5" t="n">
        <v>0.07000000000000001</v>
      </c>
      <c r="E9" t="inlineStr"/>
      <c r="F9" s="5" t="n">
        <v>0.006</v>
      </c>
    </row>
    <row r="10">
      <c r="A10" s="3" t="inlineStr">
        <is>
          <t>% AFP</t>
        </is>
      </c>
      <c r="B10" t="inlineStr"/>
      <c r="C10" s="3" t="inlineStr">
        <is>
          <t>% Salud</t>
        </is>
      </c>
      <c r="D10" t="inlineStr"/>
      <c r="E10" s="3" t="inlineStr">
        <is>
          <t>% Seguro Cesantía Trabajador</t>
        </is>
      </c>
      <c r="F10" t="inlineStr"/>
    </row>
    <row r="11">
      <c r="A11" s="2" t="inlineStr"/>
      <c r="B11" s="2" t="inlineStr"/>
      <c r="C11" s="2" t="inlineStr"/>
      <c r="D11" s="2" t="inlineStr"/>
      <c r="E11" s="6" t="inlineStr">
        <is>
          <t>Anticipos / Otros descuentos</t>
        </is>
      </c>
      <c r="F11" s="4" t="n">
        <v>0</v>
      </c>
    </row>
  </sheetData>
  <mergeCells count="1">
    <mergeCell ref="A1:F1"/>
  </mergeCells>
  <dataValidations count="1">
    <dataValidation sqref="B7 D7" showErrorMessage="1" showInputMessage="1" allowBlank="1" type="list">
      <formula1>"Sí,No"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6" customWidth="1" min="1" max="1"/>
    <col width="16" customWidth="1" min="2" max="2"/>
    <col width="16" customWidth="1" min="3" max="3"/>
    <col width="12" customWidth="1" min="4" max="4"/>
    <col width="18" customWidth="1" min="5" max="5"/>
    <col width="16" customWidth="1" min="6" max="6"/>
    <col width="12" customWidth="1" min="7" max="7"/>
    <col width="18" customWidth="1" min="8" max="8"/>
  </cols>
  <sheetData>
    <row r="1">
      <c r="A1" s="1" t="inlineStr">
        <is>
          <t>Resultados y detalle</t>
        </is>
      </c>
    </row>
    <row r="2">
      <c r="A2" s="7" t="inlineStr">
        <is>
          <t>Concepto</t>
        </is>
      </c>
      <c r="B2" s="7" t="inlineStr">
        <is>
          <t>Detalle</t>
        </is>
      </c>
      <c r="C2" s="7" t="inlineStr">
        <is>
          <t>Base</t>
        </is>
      </c>
      <c r="D2" s="7" t="inlineStr">
        <is>
          <t>Tasa</t>
        </is>
      </c>
      <c r="E2" s="7" t="inlineStr">
        <is>
          <t>Monto</t>
        </is>
      </c>
      <c r="F2" s="7" t="inlineStr">
        <is>
          <t>Tipo</t>
        </is>
      </c>
      <c r="H2">
        <f>Entradas!B5</f>
        <v/>
      </c>
    </row>
    <row r="3">
      <c r="A3" s="8" t="inlineStr">
        <is>
          <t>Días trabajados del mes</t>
        </is>
      </c>
      <c r="B3" s="9" t="inlineStr">
        <is>
          <t>Días</t>
        </is>
      </c>
      <c r="C3" s="10">
        <f>H10</f>
        <v/>
      </c>
      <c r="D3" s="11" t="n"/>
      <c r="E3" s="12">
        <f>H16</f>
        <v/>
      </c>
      <c r="F3" s="9" t="inlineStr">
        <is>
          <t>Imponible</t>
        </is>
      </c>
      <c r="H3">
        <f>Entradas!F3</f>
        <v/>
      </c>
    </row>
    <row r="4">
      <c r="A4" s="8" t="inlineStr">
        <is>
          <t>Vacaciones (pendientes + proporc.)</t>
        </is>
      </c>
      <c r="B4" s="9" t="inlineStr">
        <is>
          <t>Días</t>
        </is>
      </c>
      <c r="C4" s="10">
        <f>H10</f>
        <v/>
      </c>
      <c r="D4" s="11" t="n"/>
      <c r="E4" s="12">
        <f>H17</f>
        <v/>
      </c>
      <c r="F4" s="9" t="inlineStr">
        <is>
          <t>Imponible</t>
        </is>
      </c>
      <c r="H4">
        <f>Entradas!D5</f>
        <v/>
      </c>
    </row>
    <row r="5">
      <c r="A5" s="8" t="inlineStr">
        <is>
          <t>Otros haberes imponibles</t>
        </is>
      </c>
      <c r="B5" s="9" t="inlineStr"/>
      <c r="C5" s="11" t="n"/>
      <c r="D5" s="11" t="n"/>
      <c r="E5" s="12">
        <f>H14</f>
        <v/>
      </c>
      <c r="F5" s="9" t="inlineStr">
        <is>
          <t>Imponible</t>
        </is>
      </c>
      <c r="H5">
        <f>Entradas!B3</f>
        <v/>
      </c>
    </row>
    <row r="6">
      <c r="A6" s="8" t="inlineStr">
        <is>
          <t>Indemnización por años de servicio</t>
        </is>
      </c>
      <c r="B6" s="9" t="inlineStr">
        <is>
          <t>Años</t>
        </is>
      </c>
      <c r="C6" s="10">
        <f>H9</f>
        <v/>
      </c>
      <c r="D6" s="11" t="n"/>
      <c r="E6" s="12">
        <f>H20</f>
        <v/>
      </c>
      <c r="F6" s="9" t="inlineStr">
        <is>
          <t>No imponible</t>
        </is>
      </c>
      <c r="H6">
        <f>Entradas!D3</f>
        <v/>
      </c>
    </row>
    <row r="7">
      <c r="A7" s="8" t="inlineStr">
        <is>
          <t>Sustitutiva de aviso previo</t>
        </is>
      </c>
      <c r="B7" s="9" t="inlineStr"/>
      <c r="C7" s="11" t="n"/>
      <c r="D7" s="11" t="n"/>
      <c r="E7" s="12">
        <f>H21</f>
        <v/>
      </c>
      <c r="F7" s="9" t="inlineStr">
        <is>
          <t>No imponible</t>
        </is>
      </c>
      <c r="H7">
        <f>Entradas!B7</f>
        <v/>
      </c>
    </row>
    <row r="8">
      <c r="A8" s="8" t="inlineStr">
        <is>
          <t>Descuento AFP</t>
        </is>
      </c>
      <c r="B8" s="9" t="inlineStr"/>
      <c r="C8" s="10">
        <f>H18</f>
        <v/>
      </c>
      <c r="D8" s="13">
        <f>H23</f>
        <v/>
      </c>
      <c r="E8" s="12">
        <f>-H28</f>
        <v/>
      </c>
      <c r="F8" s="9" t="inlineStr">
        <is>
          <t>Descuento</t>
        </is>
      </c>
      <c r="H8">
        <f>Entradas!D7</f>
        <v/>
      </c>
    </row>
    <row r="9">
      <c r="A9" s="8" t="inlineStr">
        <is>
          <t>Descuento Salud</t>
        </is>
      </c>
      <c r="B9" s="9" t="inlineStr"/>
      <c r="C9" s="10">
        <f>H18</f>
        <v/>
      </c>
      <c r="D9" s="13">
        <f>H24</f>
        <v/>
      </c>
      <c r="E9" s="12">
        <f>-H29</f>
        <v/>
      </c>
      <c r="F9" s="9" t="inlineStr">
        <is>
          <t>Descuento</t>
        </is>
      </c>
      <c r="H9">
        <f>IF(Entradas!F7&gt;0,MIN(11,Entradas!F7),MIN(11,DATEDIF(Entradas!B3,Entradas!D3,"Y")))</f>
        <v/>
      </c>
    </row>
    <row r="10">
      <c r="A10" s="8" t="inlineStr">
        <is>
          <t>Seguro Cesantía Trabajador</t>
        </is>
      </c>
      <c r="B10" s="9" t="inlineStr"/>
      <c r="C10" s="10">
        <f>H18</f>
        <v/>
      </c>
      <c r="D10" s="13">
        <f>H25</f>
        <v/>
      </c>
      <c r="E10" s="12">
        <f>-H30</f>
        <v/>
      </c>
      <c r="F10" s="9" t="inlineStr">
        <is>
          <t>Descuento</t>
        </is>
      </c>
      <c r="H10">
        <f>H2/30</f>
        <v/>
      </c>
    </row>
    <row r="11">
      <c r="A11" s="8" t="inlineStr">
        <is>
          <t>Anticipos / Otros descuentos</t>
        </is>
      </c>
      <c r="B11" s="9" t="inlineStr"/>
      <c r="C11" s="11" t="n"/>
      <c r="D11" s="11" t="n"/>
      <c r="E11" s="12">
        <f>-H26</f>
        <v/>
      </c>
      <c r="F11" s="9" t="inlineStr">
        <is>
          <t>Descuento</t>
        </is>
      </c>
      <c r="H11">
        <f>IF(DATE(YEAR(H6),MONTH(Entradas!B3),DAY(Entradas!B3))&gt;H6,DATE(YEAR(H6)-1,MONTH(Entradas!B3),DAY(Entradas!B3)),DATE(YEAR(H6),MONTH(Entradas!B3),DAY(Entradas!B3)))</f>
        <v/>
      </c>
    </row>
    <row r="12">
      <c r="H12">
        <f>ROUND(YEARFRAC(H11,H6)*15,2)</f>
        <v/>
      </c>
    </row>
    <row r="13">
      <c r="D13" s="3" t="inlineStr">
        <is>
          <t>Imponible total</t>
        </is>
      </c>
      <c r="E13" s="4">
        <f>H18</f>
        <v/>
      </c>
      <c r="H13">
        <f>H4+H12</f>
        <v/>
      </c>
    </row>
    <row r="14">
      <c r="D14" s="3" t="inlineStr">
        <is>
          <t>Total descuentos</t>
        </is>
      </c>
      <c r="E14" s="4">
        <f>H32</f>
        <v/>
      </c>
      <c r="H14">
        <f>Entradas!F5</f>
        <v/>
      </c>
    </row>
    <row r="15">
      <c r="D15" s="3" t="inlineStr">
        <is>
          <t>Total haberes</t>
        </is>
      </c>
      <c r="E15" s="4">
        <f>H34</f>
        <v/>
      </c>
    </row>
    <row r="16">
      <c r="D16" s="14" t="inlineStr">
        <is>
          <t>Total líquido a pagar</t>
        </is>
      </c>
      <c r="E16" s="15">
        <f>H35</f>
        <v/>
      </c>
      <c r="H16">
        <f>H10*H3</f>
        <v/>
      </c>
    </row>
    <row r="17">
      <c r="H17">
        <f>H10*H13</f>
        <v/>
      </c>
    </row>
    <row r="18">
      <c r="H18">
        <f>H16+H17+H14</f>
        <v/>
      </c>
    </row>
    <row r="20">
      <c r="H20">
        <f>IF(H7="Sí", H2*H9, 0)</f>
        <v/>
      </c>
    </row>
    <row r="21">
      <c r="H21">
        <f>IF(H8="Sí", H2, 0)</f>
        <v/>
      </c>
    </row>
    <row r="23">
      <c r="H23">
        <f>Entradas!B9</f>
        <v/>
      </c>
    </row>
    <row r="24">
      <c r="H24">
        <f>Entradas!D9</f>
        <v/>
      </c>
    </row>
    <row r="25">
      <c r="H25">
        <f>Entradas!F9</f>
        <v/>
      </c>
    </row>
    <row r="26">
      <c r="H26">
        <f>Entradas!F11</f>
        <v/>
      </c>
    </row>
    <row r="28">
      <c r="H28">
        <f>H18*H23</f>
        <v/>
      </c>
    </row>
    <row r="29">
      <c r="H29">
        <f>H18*H24</f>
        <v/>
      </c>
    </row>
    <row r="30">
      <c r="H30">
        <f>H18*H25</f>
        <v/>
      </c>
    </row>
    <row r="31">
      <c r="H31">
        <f>H28+H29+H30</f>
        <v/>
      </c>
    </row>
    <row r="32">
      <c r="H32">
        <f>H31+H26</f>
        <v/>
      </c>
    </row>
    <row r="34">
      <c r="H34">
        <f>H16+H17+H14+H20+H21</f>
        <v/>
      </c>
    </row>
    <row r="35">
      <c r="H35">
        <f>H34-H32</f>
        <v/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Notas y supuestos</t>
        </is>
      </c>
    </row>
    <row r="3">
      <c r="A3" s="16" t="inlineStr">
        <is>
          <t>• Esta calculadora es referencial y no constituye asesoría legal. 
• Vacaciones proporcionales estimadas en 15 días por año (≈1,25 días/mes) usando YEARFRAC entre el último aniversario y la fecha de término. 
• Indemnización por años de servicio topada a 11 años (art. 163 Código del Trabajo). 
• Sustitutiva de aviso previo equivalente a 1 remuneración (art. 162). 
• Sobre el imponible se calculan AFP, Salud y Seguro de Cesantía del trabajador. Las indemnizaciones no son imponibles. 
• Ajusta tasas, anticipos y variables según tu caso y AFP/Isapre correspondientes.</t>
        </is>
      </c>
    </row>
    <row r="4"/>
    <row r="5"/>
    <row r="6"/>
    <row r="7"/>
    <row r="8"/>
    <row r="9"/>
    <row r="10"/>
    <row r="11"/>
    <row r="12"/>
  </sheetData>
  <mergeCells count="1">
    <mergeCell ref="A3:F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2025-10-27T03:37:27Z</dcterms:created>
  <dcterms:modified xmlns:dcterms="http://purl.org/dc/terms/" xmlns:xsi="http://www.w3.org/2001/XMLSchema-instance" xsi:type="dcterms:W3CDTF">2025-10-27T03:37:27Z</dcterms:modified>
</cp:coreProperties>
</file>